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E58431B5-9C14-43E2-A6C3-7B8CFC8BC6CB}" xr6:coauthVersionLast="45" xr6:coauthVersionMax="45" xr10:uidLastSave="{00000000-0000-0000-0000-000000000000}"/>
  <bookViews>
    <workbookView xWindow="-120" yWindow="-120" windowWidth="21840" windowHeight="13140" tabRatio="891" xr2:uid="{00000000-000D-0000-FFFF-FFFF00000000}"/>
  </bookViews>
  <sheets>
    <sheet name="СВОД" sheetId="36" r:id="rId1"/>
    <sheet name="Лист1" sheetId="3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4" i="36" l="1"/>
  <c r="R34" i="36"/>
  <c r="P34" i="36"/>
  <c r="N34" i="36"/>
  <c r="L34" i="36"/>
  <c r="J34" i="36"/>
  <c r="H34" i="36"/>
  <c r="F34" i="36"/>
  <c r="T33" i="36"/>
  <c r="S33" i="36"/>
  <c r="R33" i="36"/>
  <c r="Q33" i="36"/>
  <c r="P33" i="36"/>
  <c r="O33" i="36"/>
  <c r="N33" i="36"/>
  <c r="M33" i="36"/>
  <c r="L33" i="36"/>
  <c r="K33" i="36"/>
  <c r="J33" i="36"/>
  <c r="I33" i="36"/>
  <c r="H33" i="36"/>
  <c r="G33" i="36"/>
  <c r="F33" i="36"/>
  <c r="E33" i="36"/>
  <c r="T13" i="36"/>
  <c r="S13" i="36"/>
  <c r="S34" i="36" s="1"/>
  <c r="R13" i="36"/>
  <c r="Q13" i="36"/>
  <c r="Q34" i="36" s="1"/>
  <c r="P13" i="36"/>
  <c r="O13" i="36"/>
  <c r="O34" i="36" s="1"/>
  <c r="N13" i="36"/>
  <c r="M13" i="36"/>
  <c r="M34" i="36" s="1"/>
  <c r="L13" i="36"/>
  <c r="K13" i="36"/>
  <c r="K34" i="36" s="1"/>
  <c r="J13" i="36"/>
  <c r="I13" i="36"/>
  <c r="I34" i="36" s="1"/>
  <c r="H13" i="36"/>
  <c r="G13" i="36"/>
  <c r="G34" i="36" s="1"/>
  <c r="F13" i="36"/>
  <c r="E13" i="36"/>
  <c r="E34" i="36" s="1"/>
  <c r="D33" i="36"/>
  <c r="C33" i="36"/>
  <c r="D13" i="36"/>
  <c r="D34" i="36" s="1"/>
  <c r="V34" i="36" s="1"/>
  <c r="C13" i="36"/>
  <c r="C34" i="36" s="1"/>
  <c r="V32" i="36" l="1"/>
  <c r="U32" i="36"/>
  <c r="V31" i="36"/>
  <c r="U31" i="36"/>
  <c r="V30" i="36"/>
  <c r="U30" i="36"/>
  <c r="V29" i="36"/>
  <c r="U29" i="36"/>
  <c r="V28" i="36"/>
  <c r="U28" i="36"/>
  <c r="V27" i="36"/>
  <c r="U27" i="36"/>
  <c r="V26" i="36"/>
  <c r="U26" i="36"/>
  <c r="V25" i="36"/>
  <c r="U25" i="36"/>
  <c r="V24" i="36"/>
  <c r="U24" i="36"/>
  <c r="V23" i="36"/>
  <c r="U23" i="36"/>
  <c r="V22" i="36"/>
  <c r="U22" i="36"/>
  <c r="V21" i="36"/>
  <c r="U21" i="36"/>
  <c r="V20" i="36"/>
  <c r="U20" i="36"/>
  <c r="V19" i="36"/>
  <c r="U19" i="36"/>
  <c r="V18" i="36"/>
  <c r="U18" i="36"/>
  <c r="V17" i="36"/>
  <c r="U17" i="36"/>
  <c r="V16" i="36"/>
  <c r="U16" i="36"/>
  <c r="V15" i="36" l="1"/>
  <c r="U15" i="36"/>
  <c r="V14" i="36"/>
  <c r="V33" i="36" s="1"/>
  <c r="U14" i="36"/>
  <c r="U33" i="36" s="1"/>
  <c r="V12" i="36"/>
  <c r="U12" i="36"/>
  <c r="V11" i="36"/>
  <c r="U11" i="36"/>
  <c r="V10" i="36"/>
  <c r="U10" i="36"/>
  <c r="V9" i="36"/>
  <c r="U9" i="36"/>
  <c r="V8" i="36"/>
  <c r="U8" i="36"/>
  <c r="V7" i="36"/>
  <c r="U7" i="36"/>
  <c r="V6" i="36"/>
  <c r="U6" i="36"/>
  <c r="V5" i="36"/>
  <c r="U5" i="36"/>
  <c r="V4" i="36"/>
  <c r="U4" i="36"/>
  <c r="V3" i="36"/>
  <c r="V13" i="36" s="1"/>
  <c r="U3" i="36"/>
  <c r="U13" i="36" s="1"/>
  <c r="U34" i="36" s="1"/>
</calcChain>
</file>

<file path=xl/sharedStrings.xml><?xml version="1.0" encoding="utf-8"?>
<sst xmlns="http://schemas.openxmlformats.org/spreadsheetml/2006/main" count="64" uniqueCount="46">
  <si>
    <t>ОАО "Издательство "Просвещение"</t>
  </si>
  <si>
    <t>Издательство "БИНОМ"</t>
  </si>
  <si>
    <t>Сумма заказа, руб.</t>
  </si>
  <si>
    <t>ООО "ИОЦ "Мнемозина"</t>
  </si>
  <si>
    <t>Издательство "Дрофа"</t>
  </si>
  <si>
    <t>Издательство "Владос"</t>
  </si>
  <si>
    <t>ЗАО "Издательство «Титул»</t>
  </si>
  <si>
    <t>Издательство "Вентана-Граф"</t>
  </si>
  <si>
    <t>ИТОГО</t>
  </si>
  <si>
    <t>ООО "Русское слово - учебник"</t>
  </si>
  <si>
    <t>ООО Издательство "ВИТА-ПРЕСС"</t>
  </si>
  <si>
    <t>Наименование ОО</t>
  </si>
  <si>
    <t>№ п/п</t>
  </si>
  <si>
    <t>Всего по г. Кинель</t>
  </si>
  <si>
    <t>Всего по м.р.Кинельский</t>
  </si>
  <si>
    <t>Заказ единиц (комплектов)</t>
  </si>
  <si>
    <t>Всего по Кинельскому ТУ</t>
  </si>
  <si>
    <t xml:space="preserve">СОШ  №1 </t>
  </si>
  <si>
    <t xml:space="preserve"> СОШ №2</t>
  </si>
  <si>
    <t xml:space="preserve"> СОШ №3</t>
  </si>
  <si>
    <t xml:space="preserve"> СОШ №4  </t>
  </si>
  <si>
    <t>СОШ №5</t>
  </si>
  <si>
    <t xml:space="preserve"> СОШ №7</t>
  </si>
  <si>
    <t xml:space="preserve">СОШ №8 </t>
  </si>
  <si>
    <t xml:space="preserve">СОШ №9 </t>
  </si>
  <si>
    <t xml:space="preserve"> СОШ №10 </t>
  </si>
  <si>
    <t>СОШ с. Алакаевка</t>
  </si>
  <si>
    <t>ООШ с. Б. Малышевка</t>
  </si>
  <si>
    <t xml:space="preserve">СОШ с. Бобровка </t>
  </si>
  <si>
    <t>СОШ с. Богдановка</t>
  </si>
  <si>
    <t xml:space="preserve"> СОШ с. Бузаевка</t>
  </si>
  <si>
    <t>СОШ с. Георгиевка</t>
  </si>
  <si>
    <t xml:space="preserve"> СОШ с. Домашка</t>
  </si>
  <si>
    <t>СОШ п. Кинельский</t>
  </si>
  <si>
    <t xml:space="preserve"> СОШ п. Комсомольский</t>
  </si>
  <si>
    <t xml:space="preserve"> СОШ с. Красносамарское</t>
  </si>
  <si>
    <t xml:space="preserve"> СОШ с. М. Малышевка</t>
  </si>
  <si>
    <t xml:space="preserve">СОШ с. Н. Сарбай </t>
  </si>
  <si>
    <t xml:space="preserve"> СОШ п. Октябрьский</t>
  </si>
  <si>
    <t xml:space="preserve"> ООШ с. Парфёновка</t>
  </si>
  <si>
    <t>ООШ с. Покровка</t>
  </si>
  <si>
    <t xml:space="preserve"> СОШ с. Сколково</t>
  </si>
  <si>
    <t>СОШ с.Сырейка</t>
  </si>
  <si>
    <t>ООШ  п.Угорье</t>
  </si>
  <si>
    <t>СОШ с. Чубовка</t>
  </si>
  <si>
    <r>
      <t xml:space="preserve"> СОШ №</t>
    </r>
    <r>
      <rPr>
        <sz val="8"/>
        <color theme="1"/>
        <rFont val="Times New Roman"/>
        <family val="1"/>
        <charset val="204"/>
      </rPr>
      <t xml:space="preserve">11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</si>
</sst>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[$-419]General"/>
  </numFmts>
  <fonts count="12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1"/>
      <charset val="204"/>
    </font>
    <font>
      <sz val="10"/>
      <name val="Arial Cy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5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left" vertical="center"/>
    </xf>
    <xf numFmtId="4" fontId="9" fillId="0" borderId="4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left"/>
    </xf>
    <xf numFmtId="4" fontId="9" fillId="0" borderId="2" xfId="0" applyNumberFormat="1" applyFont="1" applyBorder="1" applyAlignment="1">
      <alignment horizontal="left"/>
    </xf>
    <xf numFmtId="0" fontId="8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/>
    </xf>
    <xf numFmtId="4" fontId="7" fillId="0" borderId="4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left"/>
    </xf>
    <xf numFmtId="4" fontId="9" fillId="0" borderId="2" xfId="0" applyNumberFormat="1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left" vertical="center"/>
    </xf>
    <xf numFmtId="4" fontId="11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2" xfId="1" applyFont="1" applyFill="1" applyBorder="1" applyAlignment="1">
      <alignment horizontal="left" vertical="center"/>
    </xf>
  </cellXfs>
  <cellStyles count="8">
    <cellStyle name="Обычный" xfId="0" builtinId="0"/>
    <cellStyle name="Обычный 10" xfId="6" xr:uid="{00000000-0005-0000-0000-000001000000}"/>
    <cellStyle name="Обычный 2" xfId="1" xr:uid="{00000000-0005-0000-0000-000002000000}"/>
    <cellStyle name="Обычный 2 2" xfId="2" xr:uid="{00000000-0005-0000-0000-000003000000}"/>
    <cellStyle name="Обычный 2 3" xfId="5" xr:uid="{00000000-0005-0000-0000-000004000000}"/>
    <cellStyle name="Обычный 3" xfId="3" xr:uid="{00000000-0005-0000-0000-000005000000}"/>
    <cellStyle name="Обычный 4" xfId="4" xr:uid="{00000000-0005-0000-0000-000006000000}"/>
    <cellStyle name="Финансовый 2" xfId="7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topLeftCell="B1" zoomScaleNormal="100" workbookViewId="0">
      <selection activeCell="B13" sqref="B13"/>
    </sheetView>
  </sheetViews>
  <sheetFormatPr defaultRowHeight="15"/>
  <cols>
    <col min="1" max="1" width="4.7109375" hidden="1" customWidth="1"/>
    <col min="2" max="2" width="19.140625" style="2" customWidth="1"/>
    <col min="3" max="3" width="6.28515625" customWidth="1"/>
    <col min="4" max="4" width="10.140625" customWidth="1"/>
    <col min="5" max="5" width="4.28515625" customWidth="1"/>
    <col min="6" max="6" width="7.5703125" customWidth="1"/>
    <col min="7" max="7" width="4.140625" customWidth="1"/>
    <col min="8" max="8" width="9.85546875" customWidth="1"/>
    <col min="9" max="9" width="4.28515625" customWidth="1"/>
    <col min="10" max="10" width="8" customWidth="1"/>
    <col min="11" max="11" width="4.85546875" customWidth="1"/>
    <col min="12" max="12" width="10.140625" customWidth="1"/>
    <col min="13" max="13" width="4.7109375" customWidth="1"/>
    <col min="14" max="14" width="8.28515625" customWidth="1"/>
    <col min="15" max="15" width="4.5703125" customWidth="1"/>
    <col min="16" max="16" width="8.85546875" customWidth="1"/>
    <col min="17" max="17" width="4.5703125" customWidth="1"/>
    <col min="18" max="18" width="8.28515625" customWidth="1"/>
    <col min="19" max="19" width="5" customWidth="1"/>
    <col min="20" max="20" width="8.7109375" customWidth="1"/>
    <col min="21" max="21" width="5.42578125" customWidth="1"/>
    <col min="22" max="22" width="9.7109375" style="1" customWidth="1"/>
  </cols>
  <sheetData>
    <row r="1" spans="1:22" ht="30.75" customHeight="1">
      <c r="A1" s="5" t="s">
        <v>12</v>
      </c>
      <c r="B1" s="6" t="s">
        <v>11</v>
      </c>
      <c r="C1" s="7" t="s">
        <v>0</v>
      </c>
      <c r="D1" s="8"/>
      <c r="E1" s="9" t="s">
        <v>5</v>
      </c>
      <c r="F1" s="8"/>
      <c r="G1" s="9" t="s">
        <v>1</v>
      </c>
      <c r="H1" s="8"/>
      <c r="I1" s="9" t="s">
        <v>10</v>
      </c>
      <c r="J1" s="8"/>
      <c r="K1" s="9" t="s">
        <v>3</v>
      </c>
      <c r="L1" s="8"/>
      <c r="M1" s="9" t="s">
        <v>6</v>
      </c>
      <c r="N1" s="8"/>
      <c r="O1" s="9" t="s">
        <v>4</v>
      </c>
      <c r="P1" s="8"/>
      <c r="Q1" s="9" t="s">
        <v>7</v>
      </c>
      <c r="R1" s="8"/>
      <c r="S1" s="9" t="s">
        <v>9</v>
      </c>
      <c r="T1" s="8"/>
      <c r="U1" s="10" t="s">
        <v>8</v>
      </c>
      <c r="V1" s="10"/>
    </row>
    <row r="2" spans="1:22" ht="75" customHeight="1">
      <c r="A2" s="5"/>
      <c r="B2" s="11"/>
      <c r="C2" s="12" t="s">
        <v>15</v>
      </c>
      <c r="D2" s="13" t="s">
        <v>2</v>
      </c>
      <c r="E2" s="12" t="s">
        <v>15</v>
      </c>
      <c r="F2" s="13" t="s">
        <v>2</v>
      </c>
      <c r="G2" s="12" t="s">
        <v>15</v>
      </c>
      <c r="H2" s="13" t="s">
        <v>2</v>
      </c>
      <c r="I2" s="12" t="s">
        <v>15</v>
      </c>
      <c r="J2" s="13" t="s">
        <v>2</v>
      </c>
      <c r="K2" s="12" t="s">
        <v>15</v>
      </c>
      <c r="L2" s="13" t="s">
        <v>2</v>
      </c>
      <c r="M2" s="12" t="s">
        <v>15</v>
      </c>
      <c r="N2" s="13" t="s">
        <v>2</v>
      </c>
      <c r="O2" s="12" t="s">
        <v>15</v>
      </c>
      <c r="P2" s="13" t="s">
        <v>2</v>
      </c>
      <c r="Q2" s="12" t="s">
        <v>15</v>
      </c>
      <c r="R2" s="13" t="s">
        <v>2</v>
      </c>
      <c r="S2" s="12" t="s">
        <v>15</v>
      </c>
      <c r="T2" s="13" t="s">
        <v>2</v>
      </c>
      <c r="U2" s="12" t="s">
        <v>15</v>
      </c>
      <c r="V2" s="13" t="s">
        <v>2</v>
      </c>
    </row>
    <row r="3" spans="1:22">
      <c r="A3" s="3">
        <v>1</v>
      </c>
      <c r="B3" s="14" t="s">
        <v>17</v>
      </c>
      <c r="C3" s="15">
        <v>964</v>
      </c>
      <c r="D3" s="16">
        <v>336228.2</v>
      </c>
      <c r="E3" s="17"/>
      <c r="F3" s="18"/>
      <c r="G3" s="17">
        <v>20</v>
      </c>
      <c r="H3" s="18">
        <v>10730</v>
      </c>
      <c r="I3" s="17"/>
      <c r="J3" s="18"/>
      <c r="K3" s="17">
        <v>35</v>
      </c>
      <c r="L3" s="18">
        <v>22929.5</v>
      </c>
      <c r="M3" s="17"/>
      <c r="N3" s="18"/>
      <c r="O3" s="17"/>
      <c r="P3" s="18"/>
      <c r="Q3" s="17">
        <v>75</v>
      </c>
      <c r="R3" s="18">
        <v>31230</v>
      </c>
      <c r="S3" s="17"/>
      <c r="T3" s="18"/>
      <c r="U3" s="17">
        <f>SUM(C3,G3,K3,Q3)</f>
        <v>1094</v>
      </c>
      <c r="V3" s="18">
        <f>SUM(D3,H3,L3,R3)</f>
        <v>401117.7</v>
      </c>
    </row>
    <row r="4" spans="1:22">
      <c r="A4" s="3">
        <v>2</v>
      </c>
      <c r="B4" s="19" t="s">
        <v>18</v>
      </c>
      <c r="C4" s="15">
        <v>1837</v>
      </c>
      <c r="D4" s="16">
        <v>574610.96</v>
      </c>
      <c r="E4" s="17"/>
      <c r="F4" s="18"/>
      <c r="G4" s="17">
        <v>15</v>
      </c>
      <c r="H4" s="18">
        <v>8115</v>
      </c>
      <c r="I4" s="17"/>
      <c r="J4" s="18"/>
      <c r="K4" s="17">
        <v>60</v>
      </c>
      <c r="L4" s="18">
        <v>44286</v>
      </c>
      <c r="M4" s="17"/>
      <c r="N4" s="18"/>
      <c r="O4" s="17">
        <v>116</v>
      </c>
      <c r="P4" s="18">
        <v>52414</v>
      </c>
      <c r="Q4" s="17">
        <v>283</v>
      </c>
      <c r="R4" s="18">
        <v>109547</v>
      </c>
      <c r="S4" s="17">
        <v>136</v>
      </c>
      <c r="T4" s="18">
        <v>106644</v>
      </c>
      <c r="U4" s="17">
        <f>SUM(C4,G4,K4,O4,Q4,S4)</f>
        <v>2447</v>
      </c>
      <c r="V4" s="18">
        <f>SUM(D4,H4,L4,P4,R4,T4)</f>
        <v>895616.96</v>
      </c>
    </row>
    <row r="5" spans="1:22">
      <c r="A5" s="3">
        <v>3</v>
      </c>
      <c r="B5" s="19" t="s">
        <v>19</v>
      </c>
      <c r="C5" s="15">
        <v>1036</v>
      </c>
      <c r="D5" s="16">
        <v>324711.64</v>
      </c>
      <c r="E5" s="17"/>
      <c r="F5" s="18"/>
      <c r="G5" s="17"/>
      <c r="H5" s="18"/>
      <c r="I5" s="17"/>
      <c r="J5" s="18"/>
      <c r="K5" s="17">
        <v>15</v>
      </c>
      <c r="L5" s="18">
        <v>7804.5</v>
      </c>
      <c r="M5" s="17"/>
      <c r="N5" s="18"/>
      <c r="O5" s="17"/>
      <c r="P5" s="18"/>
      <c r="Q5" s="17">
        <v>92</v>
      </c>
      <c r="R5" s="18">
        <v>34224</v>
      </c>
      <c r="S5" s="17">
        <v>24</v>
      </c>
      <c r="T5" s="18">
        <v>15600</v>
      </c>
      <c r="U5" s="17">
        <f>SUM(C5,K5,Q5,S5)</f>
        <v>1167</v>
      </c>
      <c r="V5" s="18">
        <f>SUM(D5,L5,R5,T5)</f>
        <v>382340.14</v>
      </c>
    </row>
    <row r="6" spans="1:22">
      <c r="A6" s="3">
        <v>4</v>
      </c>
      <c r="B6" s="19" t="s">
        <v>20</v>
      </c>
      <c r="C6" s="15">
        <v>1280</v>
      </c>
      <c r="D6" s="16">
        <v>385968.99</v>
      </c>
      <c r="E6" s="17">
        <v>12</v>
      </c>
      <c r="F6" s="18">
        <v>8899.44</v>
      </c>
      <c r="G6" s="17"/>
      <c r="H6" s="18"/>
      <c r="I6" s="17"/>
      <c r="J6" s="18"/>
      <c r="K6" s="17">
        <v>32</v>
      </c>
      <c r="L6" s="18">
        <v>21005.599999999999</v>
      </c>
      <c r="M6" s="17"/>
      <c r="N6" s="18"/>
      <c r="O6" s="17">
        <v>70</v>
      </c>
      <c r="P6" s="18">
        <v>33874</v>
      </c>
      <c r="Q6" s="17">
        <v>90</v>
      </c>
      <c r="R6" s="18">
        <v>34216</v>
      </c>
      <c r="S6" s="17">
        <v>12</v>
      </c>
      <c r="T6" s="18">
        <v>6072</v>
      </c>
      <c r="U6" s="17">
        <f>SUM(C6,E6,K6,O6,Q6,S6)</f>
        <v>1496</v>
      </c>
      <c r="V6" s="18">
        <f>SUM(D6,F6,L6,P6,R6,T6)</f>
        <v>490036.02999999997</v>
      </c>
    </row>
    <row r="7" spans="1:22">
      <c r="A7" s="3">
        <v>5</v>
      </c>
      <c r="B7" s="19" t="s">
        <v>21</v>
      </c>
      <c r="C7" s="15">
        <v>1131</v>
      </c>
      <c r="D7" s="16">
        <v>369243.82</v>
      </c>
      <c r="E7" s="17">
        <v>30</v>
      </c>
      <c r="F7" s="18">
        <v>22248.6</v>
      </c>
      <c r="G7" s="17">
        <v>60</v>
      </c>
      <c r="H7" s="18">
        <v>20700</v>
      </c>
      <c r="I7" s="17">
        <v>60</v>
      </c>
      <c r="J7" s="18">
        <v>31200</v>
      </c>
      <c r="K7" s="17">
        <v>82</v>
      </c>
      <c r="L7" s="18">
        <v>54595.199999999997</v>
      </c>
      <c r="M7" s="17"/>
      <c r="N7" s="18"/>
      <c r="O7" s="17">
        <v>175</v>
      </c>
      <c r="P7" s="18">
        <v>77010</v>
      </c>
      <c r="Q7" s="17">
        <v>491</v>
      </c>
      <c r="R7" s="18">
        <v>177539</v>
      </c>
      <c r="S7" s="17">
        <v>146</v>
      </c>
      <c r="T7" s="18">
        <v>99424</v>
      </c>
      <c r="U7" s="17">
        <f>SUM(C7,E7,G7,I7,K7,O7,Q7,S7)</f>
        <v>2175</v>
      </c>
      <c r="V7" s="18">
        <f>SUM(D7,F7,H7,J7,L7,P7,R7,T7)</f>
        <v>851960.62</v>
      </c>
    </row>
    <row r="8" spans="1:22">
      <c r="A8" s="3">
        <v>6</v>
      </c>
      <c r="B8" s="19" t="s">
        <v>22</v>
      </c>
      <c r="C8" s="15">
        <v>833</v>
      </c>
      <c r="D8" s="16">
        <v>241255.85</v>
      </c>
      <c r="E8" s="17"/>
      <c r="F8" s="18"/>
      <c r="G8" s="17">
        <v>30</v>
      </c>
      <c r="H8" s="18">
        <v>15970</v>
      </c>
      <c r="I8" s="17"/>
      <c r="J8" s="18"/>
      <c r="K8" s="17">
        <v>40</v>
      </c>
      <c r="L8" s="18">
        <v>25168</v>
      </c>
      <c r="M8" s="17"/>
      <c r="N8" s="18"/>
      <c r="O8" s="17">
        <v>8</v>
      </c>
      <c r="P8" s="18">
        <v>3712</v>
      </c>
      <c r="Q8" s="17">
        <v>69</v>
      </c>
      <c r="R8" s="18">
        <v>26396</v>
      </c>
      <c r="S8" s="17"/>
      <c r="T8" s="18"/>
      <c r="U8" s="17">
        <f>SUM(C8,G8,K8,O8,Q8)</f>
        <v>980</v>
      </c>
      <c r="V8" s="18">
        <f>SUM(D8,H8,L8,P8,R8)</f>
        <v>312501.84999999998</v>
      </c>
    </row>
    <row r="9" spans="1:22">
      <c r="A9" s="3">
        <v>7</v>
      </c>
      <c r="B9" s="19" t="s">
        <v>23</v>
      </c>
      <c r="C9" s="15">
        <v>1248</v>
      </c>
      <c r="D9" s="16">
        <v>393755.45</v>
      </c>
      <c r="E9" s="17"/>
      <c r="F9" s="18"/>
      <c r="G9" s="17">
        <v>52</v>
      </c>
      <c r="H9" s="18">
        <v>24596</v>
      </c>
      <c r="I9" s="17"/>
      <c r="J9" s="18"/>
      <c r="K9" s="17">
        <v>52</v>
      </c>
      <c r="L9" s="18">
        <v>32718.400000000001</v>
      </c>
      <c r="M9" s="17"/>
      <c r="N9" s="18"/>
      <c r="O9" s="17"/>
      <c r="P9" s="18"/>
      <c r="Q9" s="17">
        <v>69</v>
      </c>
      <c r="R9" s="18">
        <v>26442</v>
      </c>
      <c r="S9" s="17"/>
      <c r="T9" s="18"/>
      <c r="U9" s="17">
        <f>SUM(C9,G9,K9,Q9)</f>
        <v>1421</v>
      </c>
      <c r="V9" s="18">
        <f>SUM(D9,H9,L9,R9)</f>
        <v>477511.85000000003</v>
      </c>
    </row>
    <row r="10" spans="1:22">
      <c r="A10" s="3">
        <v>8</v>
      </c>
      <c r="B10" s="19" t="s">
        <v>24</v>
      </c>
      <c r="C10" s="15">
        <v>1460</v>
      </c>
      <c r="D10" s="16">
        <v>476507.57</v>
      </c>
      <c r="E10" s="17"/>
      <c r="F10" s="18"/>
      <c r="G10" s="17"/>
      <c r="H10" s="18"/>
      <c r="I10" s="17"/>
      <c r="J10" s="18"/>
      <c r="K10" s="17">
        <v>15</v>
      </c>
      <c r="L10" s="18">
        <v>7804.5</v>
      </c>
      <c r="M10" s="17"/>
      <c r="N10" s="18"/>
      <c r="O10" s="17"/>
      <c r="P10" s="18"/>
      <c r="Q10" s="17">
        <v>366</v>
      </c>
      <c r="R10" s="18">
        <v>130269</v>
      </c>
      <c r="S10" s="17">
        <v>23</v>
      </c>
      <c r="T10" s="18">
        <v>14421</v>
      </c>
      <c r="U10" s="17">
        <f>SUM(C10,K10,Q10,S10)</f>
        <v>1864</v>
      </c>
      <c r="V10" s="18">
        <f>SUM(D10,L10,R10,T10)</f>
        <v>629002.07000000007</v>
      </c>
    </row>
    <row r="11" spans="1:22">
      <c r="A11" s="3">
        <v>9</v>
      </c>
      <c r="B11" s="19" t="s">
        <v>25</v>
      </c>
      <c r="C11" s="15">
        <v>1221</v>
      </c>
      <c r="D11" s="16">
        <v>413644.22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>
        <v>69</v>
      </c>
      <c r="P11" s="18">
        <v>33591</v>
      </c>
      <c r="Q11" s="17">
        <v>75</v>
      </c>
      <c r="R11" s="18">
        <v>27900</v>
      </c>
      <c r="S11" s="17"/>
      <c r="T11" s="18"/>
      <c r="U11" s="17">
        <f>SUM(C11,O11,Q11)</f>
        <v>1365</v>
      </c>
      <c r="V11" s="18">
        <f>SUM(D11,P11,R11)</f>
        <v>475135.22</v>
      </c>
    </row>
    <row r="12" spans="1:22">
      <c r="A12" s="3">
        <v>10</v>
      </c>
      <c r="B12" s="20" t="s">
        <v>45</v>
      </c>
      <c r="C12" s="15">
        <v>1156</v>
      </c>
      <c r="D12" s="16">
        <v>358253.5</v>
      </c>
      <c r="E12" s="17"/>
      <c r="F12" s="18"/>
      <c r="G12" s="17">
        <v>28</v>
      </c>
      <c r="H12" s="18">
        <v>9876</v>
      </c>
      <c r="I12" s="17"/>
      <c r="J12" s="18"/>
      <c r="K12" s="17">
        <v>42</v>
      </c>
      <c r="L12" s="18">
        <v>26426.400000000001</v>
      </c>
      <c r="M12" s="17"/>
      <c r="N12" s="18"/>
      <c r="O12" s="17">
        <v>16</v>
      </c>
      <c r="P12" s="18">
        <v>7424</v>
      </c>
      <c r="Q12" s="17">
        <v>190</v>
      </c>
      <c r="R12" s="18">
        <v>73163</v>
      </c>
      <c r="S12" s="17">
        <v>27</v>
      </c>
      <c r="T12" s="18">
        <v>17226</v>
      </c>
      <c r="U12" s="17">
        <f>SUM(C12,G12,K12,O12,Q12,S12)</f>
        <v>1459</v>
      </c>
      <c r="V12" s="18">
        <f>SUM(D12,H12,L12,P12,R12,T12)</f>
        <v>492368.9</v>
      </c>
    </row>
    <row r="13" spans="1:22">
      <c r="A13" s="3"/>
      <c r="B13" s="20" t="s">
        <v>13</v>
      </c>
      <c r="C13" s="21">
        <f t="shared" ref="C13:V13" si="0">SUM(C3:C12)</f>
        <v>12166</v>
      </c>
      <c r="D13" s="22">
        <f t="shared" si="0"/>
        <v>3874180.2</v>
      </c>
      <c r="E13" s="23">
        <f t="shared" si="0"/>
        <v>42</v>
      </c>
      <c r="F13" s="24">
        <f t="shared" si="0"/>
        <v>31148.04</v>
      </c>
      <c r="G13" s="23">
        <f t="shared" si="0"/>
        <v>205</v>
      </c>
      <c r="H13" s="24">
        <f t="shared" si="0"/>
        <v>89987</v>
      </c>
      <c r="I13" s="23">
        <f t="shared" si="0"/>
        <v>60</v>
      </c>
      <c r="J13" s="24">
        <f t="shared" si="0"/>
        <v>31200</v>
      </c>
      <c r="K13" s="23">
        <f t="shared" si="0"/>
        <v>373</v>
      </c>
      <c r="L13" s="24">
        <f t="shared" si="0"/>
        <v>242738.09999999998</v>
      </c>
      <c r="M13" s="23">
        <f t="shared" si="0"/>
        <v>0</v>
      </c>
      <c r="N13" s="24">
        <f t="shared" si="0"/>
        <v>0</v>
      </c>
      <c r="O13" s="23">
        <f t="shared" si="0"/>
        <v>454</v>
      </c>
      <c r="P13" s="24">
        <f t="shared" si="0"/>
        <v>208025</v>
      </c>
      <c r="Q13" s="23">
        <f t="shared" si="0"/>
        <v>1800</v>
      </c>
      <c r="R13" s="24">
        <f t="shared" si="0"/>
        <v>670926</v>
      </c>
      <c r="S13" s="23">
        <f t="shared" si="0"/>
        <v>368</v>
      </c>
      <c r="T13" s="24">
        <f t="shared" si="0"/>
        <v>259387</v>
      </c>
      <c r="U13" s="23">
        <f t="shared" si="0"/>
        <v>15468</v>
      </c>
      <c r="V13" s="24">
        <f t="shared" si="0"/>
        <v>5407591.3399999999</v>
      </c>
    </row>
    <row r="14" spans="1:22">
      <c r="A14" s="3">
        <v>11</v>
      </c>
      <c r="B14" s="19" t="s">
        <v>26</v>
      </c>
      <c r="C14" s="15">
        <v>211</v>
      </c>
      <c r="D14" s="16">
        <v>65358.7</v>
      </c>
      <c r="E14" s="17"/>
      <c r="F14" s="18"/>
      <c r="G14" s="17"/>
      <c r="H14" s="18"/>
      <c r="I14" s="17"/>
      <c r="J14" s="18"/>
      <c r="K14" s="17">
        <v>10</v>
      </c>
      <c r="L14" s="18">
        <v>6122.6</v>
      </c>
      <c r="M14" s="17"/>
      <c r="N14" s="18"/>
      <c r="O14" s="17">
        <v>4</v>
      </c>
      <c r="P14" s="18">
        <v>1864</v>
      </c>
      <c r="Q14" s="17">
        <v>3</v>
      </c>
      <c r="R14" s="18">
        <v>1374</v>
      </c>
      <c r="S14" s="17">
        <v>2</v>
      </c>
      <c r="T14" s="18">
        <v>1340</v>
      </c>
      <c r="U14" s="17">
        <f>SUM(C14,K14,O14,Q14,S14)</f>
        <v>230</v>
      </c>
      <c r="V14" s="18">
        <f>SUM(D14,L14,P14,R14,T14)</f>
        <v>76059.3</v>
      </c>
    </row>
    <row r="15" spans="1:22">
      <c r="A15" s="3">
        <v>12</v>
      </c>
      <c r="B15" s="19" t="s">
        <v>27</v>
      </c>
      <c r="C15" s="15">
        <v>137</v>
      </c>
      <c r="D15" s="16">
        <v>44968.77</v>
      </c>
      <c r="E15" s="17"/>
      <c r="F15" s="18"/>
      <c r="G15" s="17"/>
      <c r="H15" s="18"/>
      <c r="I15" s="17"/>
      <c r="J15" s="18"/>
      <c r="K15" s="17">
        <v>10</v>
      </c>
      <c r="L15" s="18">
        <v>7623</v>
      </c>
      <c r="M15" s="17"/>
      <c r="N15" s="18"/>
      <c r="O15" s="17">
        <v>9</v>
      </c>
      <c r="P15" s="18">
        <v>4176</v>
      </c>
      <c r="Q15" s="17">
        <v>3</v>
      </c>
      <c r="R15" s="18">
        <v>1149</v>
      </c>
      <c r="S15" s="17"/>
      <c r="T15" s="18"/>
      <c r="U15" s="17">
        <f>SUM(C15,K15,O15,Q15)</f>
        <v>159</v>
      </c>
      <c r="V15" s="18">
        <f>SUM(D15,L15,P15,R15)</f>
        <v>57916.77</v>
      </c>
    </row>
    <row r="16" spans="1:22">
      <c r="A16" s="3">
        <v>13</v>
      </c>
      <c r="B16" s="19" t="s">
        <v>28</v>
      </c>
      <c r="C16" s="15">
        <v>337</v>
      </c>
      <c r="D16" s="16">
        <v>107566.25</v>
      </c>
      <c r="E16" s="17"/>
      <c r="F16" s="18"/>
      <c r="G16" s="17"/>
      <c r="H16" s="18"/>
      <c r="I16" s="17"/>
      <c r="J16" s="18"/>
      <c r="K16" s="17">
        <v>21</v>
      </c>
      <c r="L16" s="18">
        <v>16008.3</v>
      </c>
      <c r="M16" s="17"/>
      <c r="N16" s="18"/>
      <c r="O16" s="17"/>
      <c r="P16" s="18"/>
      <c r="Q16" s="17"/>
      <c r="R16" s="18"/>
      <c r="S16" s="17"/>
      <c r="T16" s="18"/>
      <c r="U16" s="17">
        <f>SUM(C16,K16)</f>
        <v>358</v>
      </c>
      <c r="V16" s="18">
        <f>SUM(D16,L16)</f>
        <v>123574.55</v>
      </c>
    </row>
    <row r="17" spans="1:22">
      <c r="A17" s="3">
        <v>14</v>
      </c>
      <c r="B17" s="19" t="s">
        <v>29</v>
      </c>
      <c r="C17" s="15">
        <v>429</v>
      </c>
      <c r="D17" s="16">
        <v>146553.22</v>
      </c>
      <c r="E17" s="17"/>
      <c r="F17" s="18"/>
      <c r="G17" s="17"/>
      <c r="H17" s="18"/>
      <c r="I17" s="17"/>
      <c r="J17" s="18"/>
      <c r="K17" s="17">
        <v>7</v>
      </c>
      <c r="L17" s="18">
        <v>3642.1</v>
      </c>
      <c r="M17" s="17"/>
      <c r="N17" s="18"/>
      <c r="O17" s="17">
        <v>12</v>
      </c>
      <c r="P17" s="18">
        <v>5568</v>
      </c>
      <c r="Q17" s="17"/>
      <c r="R17" s="18"/>
      <c r="S17" s="17"/>
      <c r="T17" s="18"/>
      <c r="U17" s="17">
        <f>SUM(C17,K17,O17)</f>
        <v>448</v>
      </c>
      <c r="V17" s="18">
        <f>SUM(D17,L17,P17)</f>
        <v>155763.32</v>
      </c>
    </row>
    <row r="18" spans="1:22">
      <c r="A18" s="3">
        <v>15</v>
      </c>
      <c r="B18" s="19" t="s">
        <v>30</v>
      </c>
      <c r="C18" s="15">
        <v>198</v>
      </c>
      <c r="D18" s="16">
        <v>60575.13</v>
      </c>
      <c r="E18" s="17"/>
      <c r="F18" s="18"/>
      <c r="G18" s="17"/>
      <c r="H18" s="18"/>
      <c r="I18" s="17"/>
      <c r="J18" s="18"/>
      <c r="K18" s="17">
        <v>4</v>
      </c>
      <c r="L18" s="18">
        <v>2081.1999999999998</v>
      </c>
      <c r="M18" s="17"/>
      <c r="N18" s="18"/>
      <c r="O18" s="17"/>
      <c r="P18" s="18"/>
      <c r="Q18" s="17">
        <v>13</v>
      </c>
      <c r="R18" s="18">
        <v>4836</v>
      </c>
      <c r="S18" s="17"/>
      <c r="T18" s="18"/>
      <c r="U18" s="17">
        <f>SUM(C18,K18,Q18)</f>
        <v>215</v>
      </c>
      <c r="V18" s="18">
        <f>SUM(D18,L18,R18)</f>
        <v>67492.329999999987</v>
      </c>
    </row>
    <row r="19" spans="1:22">
      <c r="A19" s="3">
        <v>16</v>
      </c>
      <c r="B19" s="19" t="s">
        <v>31</v>
      </c>
      <c r="C19" s="15">
        <v>633</v>
      </c>
      <c r="D19" s="16">
        <v>218093.37</v>
      </c>
      <c r="E19" s="17"/>
      <c r="F19" s="18"/>
      <c r="G19" s="17">
        <v>15</v>
      </c>
      <c r="H19" s="18">
        <v>8235</v>
      </c>
      <c r="I19" s="17"/>
      <c r="J19" s="18"/>
      <c r="K19" s="17">
        <v>30</v>
      </c>
      <c r="L19" s="18">
        <v>18876</v>
      </c>
      <c r="M19" s="17"/>
      <c r="N19" s="18"/>
      <c r="O19" s="17">
        <v>15</v>
      </c>
      <c r="P19" s="18">
        <v>6960</v>
      </c>
      <c r="Q19" s="17">
        <v>209</v>
      </c>
      <c r="R19" s="18">
        <v>81347</v>
      </c>
      <c r="S19" s="17">
        <v>80</v>
      </c>
      <c r="T19" s="18">
        <v>29780</v>
      </c>
      <c r="U19" s="17">
        <f>SUM(C19,G19,K19,O19,Q19,S19)</f>
        <v>982</v>
      </c>
      <c r="V19" s="18">
        <f>SUM(D19,H19,L19,P19,R19,T19)</f>
        <v>363291.37</v>
      </c>
    </row>
    <row r="20" spans="1:22">
      <c r="A20" s="3">
        <v>17</v>
      </c>
      <c r="B20" s="19" t="s">
        <v>32</v>
      </c>
      <c r="C20" s="15">
        <v>403</v>
      </c>
      <c r="D20" s="16">
        <v>140829.70000000001</v>
      </c>
      <c r="E20" s="17"/>
      <c r="F20" s="18"/>
      <c r="G20" s="17"/>
      <c r="H20" s="18"/>
      <c r="I20" s="17"/>
      <c r="J20" s="18"/>
      <c r="K20" s="17">
        <v>10</v>
      </c>
      <c r="L20" s="18">
        <v>7381</v>
      </c>
      <c r="M20" s="17"/>
      <c r="N20" s="18"/>
      <c r="O20" s="17">
        <v>42</v>
      </c>
      <c r="P20" s="18">
        <v>19818</v>
      </c>
      <c r="Q20" s="17">
        <v>70</v>
      </c>
      <c r="R20" s="18">
        <v>26040</v>
      </c>
      <c r="S20" s="17">
        <v>14</v>
      </c>
      <c r="T20" s="18">
        <v>8932</v>
      </c>
      <c r="U20" s="17">
        <f>SUM(C20,K20,O20,Q20,S20)</f>
        <v>539</v>
      </c>
      <c r="V20" s="18">
        <f>SUM(D20,L20,P20,R20,T20)</f>
        <v>203000.7</v>
      </c>
    </row>
    <row r="21" spans="1:22">
      <c r="A21" s="3">
        <v>18</v>
      </c>
      <c r="B21" s="19" t="s">
        <v>33</v>
      </c>
      <c r="C21" s="15">
        <v>376</v>
      </c>
      <c r="D21" s="16">
        <v>120590.47</v>
      </c>
      <c r="E21" s="17"/>
      <c r="F21" s="18"/>
      <c r="G21" s="17">
        <v>27</v>
      </c>
      <c r="H21" s="18">
        <v>12075</v>
      </c>
      <c r="I21" s="17"/>
      <c r="J21" s="18"/>
      <c r="K21" s="17"/>
      <c r="L21" s="18"/>
      <c r="M21" s="17"/>
      <c r="N21" s="18"/>
      <c r="O21" s="17">
        <v>31</v>
      </c>
      <c r="P21" s="18">
        <v>13821</v>
      </c>
      <c r="Q21" s="17">
        <v>46</v>
      </c>
      <c r="R21" s="18">
        <v>17304</v>
      </c>
      <c r="S21" s="17"/>
      <c r="T21" s="18"/>
      <c r="U21" s="17">
        <f>SUM(C21,G21,O21,Q21)</f>
        <v>480</v>
      </c>
      <c r="V21" s="18">
        <f>SUM(D21,H21,P21,R21)</f>
        <v>163790.47</v>
      </c>
    </row>
    <row r="22" spans="1:22">
      <c r="A22" s="3">
        <v>19</v>
      </c>
      <c r="B22" s="19" t="s">
        <v>34</v>
      </c>
      <c r="C22" s="15">
        <v>697</v>
      </c>
      <c r="D22" s="16">
        <v>237073.76</v>
      </c>
      <c r="E22" s="17"/>
      <c r="F22" s="18"/>
      <c r="G22" s="17"/>
      <c r="H22" s="18"/>
      <c r="I22" s="17"/>
      <c r="J22" s="18"/>
      <c r="K22" s="17">
        <v>16</v>
      </c>
      <c r="L22" s="18">
        <v>8324.7999999999993</v>
      </c>
      <c r="M22" s="17"/>
      <c r="N22" s="18"/>
      <c r="O22" s="17">
        <v>112</v>
      </c>
      <c r="P22" s="18">
        <v>35378</v>
      </c>
      <c r="Q22" s="17">
        <v>40</v>
      </c>
      <c r="R22" s="18">
        <v>14880</v>
      </c>
      <c r="S22" s="17">
        <v>8</v>
      </c>
      <c r="T22" s="18">
        <v>4048</v>
      </c>
      <c r="U22" s="17">
        <f>SUM(C22,K22,O22,Q22,S22)</f>
        <v>873</v>
      </c>
      <c r="V22" s="18">
        <f>SUM(D22,L22,P22,R22,T22)</f>
        <v>299704.56</v>
      </c>
    </row>
    <row r="23" spans="1:22">
      <c r="A23" s="3">
        <v>20</v>
      </c>
      <c r="B23" s="19" t="s">
        <v>35</v>
      </c>
      <c r="C23" s="15">
        <v>294</v>
      </c>
      <c r="D23" s="16">
        <v>98479.26</v>
      </c>
      <c r="E23" s="17"/>
      <c r="F23" s="18"/>
      <c r="G23" s="17"/>
      <c r="H23" s="18"/>
      <c r="I23" s="17"/>
      <c r="J23" s="18"/>
      <c r="K23" s="17">
        <v>6</v>
      </c>
      <c r="L23" s="18">
        <v>3121.8</v>
      </c>
      <c r="M23" s="17"/>
      <c r="N23" s="18"/>
      <c r="O23" s="17">
        <v>11</v>
      </c>
      <c r="P23" s="18">
        <v>5230</v>
      </c>
      <c r="Q23" s="17">
        <v>19</v>
      </c>
      <c r="R23" s="18">
        <v>7068</v>
      </c>
      <c r="S23" s="17">
        <v>32</v>
      </c>
      <c r="T23" s="18">
        <v>12138</v>
      </c>
      <c r="U23" s="17">
        <f>SUM(C23,K23,O23,Q23,S23)</f>
        <v>362</v>
      </c>
      <c r="V23" s="18">
        <f>SUM(D23,L23,P23,R23,T23)</f>
        <v>126037.06</v>
      </c>
    </row>
    <row r="24" spans="1:22">
      <c r="A24" s="3">
        <v>21</v>
      </c>
      <c r="B24" s="19" t="s">
        <v>36</v>
      </c>
      <c r="C24" s="15">
        <v>193</v>
      </c>
      <c r="D24" s="16">
        <v>61032.18</v>
      </c>
      <c r="E24" s="17"/>
      <c r="F24" s="18"/>
      <c r="G24" s="17">
        <v>5</v>
      </c>
      <c r="H24" s="18">
        <v>2679</v>
      </c>
      <c r="I24" s="17"/>
      <c r="J24" s="18"/>
      <c r="K24" s="17">
        <v>15</v>
      </c>
      <c r="L24" s="18">
        <v>9934.1</v>
      </c>
      <c r="M24" s="17"/>
      <c r="N24" s="18"/>
      <c r="O24" s="17">
        <v>170</v>
      </c>
      <c r="P24" s="18">
        <v>52892</v>
      </c>
      <c r="Q24" s="17">
        <v>21</v>
      </c>
      <c r="R24" s="18">
        <v>7345</v>
      </c>
      <c r="S24" s="17">
        <v>2</v>
      </c>
      <c r="T24" s="18">
        <v>880</v>
      </c>
      <c r="U24" s="17">
        <f>SUM(C24,G24,K24,O24,Q24,S24)</f>
        <v>406</v>
      </c>
      <c r="V24" s="18">
        <f>SUM(D24,H24,L24,P24,R24,T24)</f>
        <v>134762.28</v>
      </c>
    </row>
    <row r="25" spans="1:22">
      <c r="A25" s="3">
        <v>22</v>
      </c>
      <c r="B25" s="19" t="s">
        <v>37</v>
      </c>
      <c r="C25" s="15">
        <v>274</v>
      </c>
      <c r="D25" s="16">
        <v>82250.19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>
        <v>9</v>
      </c>
      <c r="P25" s="18">
        <v>3708</v>
      </c>
      <c r="Q25" s="17"/>
      <c r="R25" s="18"/>
      <c r="S25" s="17"/>
      <c r="T25" s="18"/>
      <c r="U25" s="17">
        <f>SUM(C25,O25)</f>
        <v>283</v>
      </c>
      <c r="V25" s="18">
        <f>SUM(D25,P25)</f>
        <v>85958.19</v>
      </c>
    </row>
    <row r="26" spans="1:22">
      <c r="A26" s="3">
        <v>23</v>
      </c>
      <c r="B26" s="19" t="s">
        <v>38</v>
      </c>
      <c r="C26" s="15">
        <v>121</v>
      </c>
      <c r="D26" s="16">
        <v>35054.25</v>
      </c>
      <c r="E26" s="17"/>
      <c r="F26" s="18"/>
      <c r="G26" s="17">
        <v>5</v>
      </c>
      <c r="H26" s="18">
        <v>2745</v>
      </c>
      <c r="I26" s="17"/>
      <c r="J26" s="18"/>
      <c r="K26" s="17"/>
      <c r="L26" s="18"/>
      <c r="M26" s="17">
        <v>34</v>
      </c>
      <c r="N26" s="18">
        <v>18054</v>
      </c>
      <c r="O26" s="17">
        <v>12</v>
      </c>
      <c r="P26" s="18">
        <v>4992</v>
      </c>
      <c r="Q26" s="17"/>
      <c r="R26" s="18"/>
      <c r="S26" s="17"/>
      <c r="T26" s="18"/>
      <c r="U26" s="17">
        <f>SUM(C26,G26,M26,O26)</f>
        <v>172</v>
      </c>
      <c r="V26" s="18">
        <f>SUM(D26,H26,N26,P26)</f>
        <v>60845.25</v>
      </c>
    </row>
    <row r="27" spans="1:22">
      <c r="A27" s="3">
        <v>24</v>
      </c>
      <c r="B27" s="19" t="s">
        <v>39</v>
      </c>
      <c r="C27" s="15">
        <v>74</v>
      </c>
      <c r="D27" s="16">
        <v>20601.46</v>
      </c>
      <c r="E27" s="17"/>
      <c r="F27" s="18"/>
      <c r="G27" s="17"/>
      <c r="H27" s="18"/>
      <c r="I27" s="17"/>
      <c r="J27" s="18"/>
      <c r="K27" s="17">
        <v>2</v>
      </c>
      <c r="L27" s="18">
        <v>1512.5</v>
      </c>
      <c r="M27" s="17"/>
      <c r="N27" s="18"/>
      <c r="O27" s="17">
        <v>4</v>
      </c>
      <c r="P27" s="18">
        <v>1934</v>
      </c>
      <c r="Q27" s="17">
        <v>1</v>
      </c>
      <c r="R27" s="18">
        <v>406</v>
      </c>
      <c r="S27" s="17"/>
      <c r="T27" s="18"/>
      <c r="U27" s="17">
        <f>SUM(C27,K27,O27,Q27)</f>
        <v>81</v>
      </c>
      <c r="V27" s="18">
        <f>SUM(D27,L27,P27,R27)</f>
        <v>24453.96</v>
      </c>
    </row>
    <row r="28" spans="1:22">
      <c r="A28" s="3">
        <v>25</v>
      </c>
      <c r="B28" s="19" t="s">
        <v>40</v>
      </c>
      <c r="C28" s="15">
        <v>130</v>
      </c>
      <c r="D28" s="16">
        <v>41259.24</v>
      </c>
      <c r="E28" s="17"/>
      <c r="F28" s="18"/>
      <c r="G28" s="17">
        <v>8</v>
      </c>
      <c r="H28" s="18">
        <v>4292</v>
      </c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>
        <f>SUM(C28,G28)</f>
        <v>138</v>
      </c>
      <c r="V28" s="18">
        <f>SUM(D28,H28)</f>
        <v>45551.24</v>
      </c>
    </row>
    <row r="29" spans="1:22">
      <c r="A29" s="3">
        <v>26</v>
      </c>
      <c r="B29" s="19" t="s">
        <v>41</v>
      </c>
      <c r="C29" s="15">
        <v>87</v>
      </c>
      <c r="D29" s="16">
        <v>26462.59</v>
      </c>
      <c r="E29" s="17"/>
      <c r="F29" s="18"/>
      <c r="G29" s="17">
        <v>4</v>
      </c>
      <c r="H29" s="18">
        <v>2146</v>
      </c>
      <c r="I29" s="17"/>
      <c r="J29" s="18"/>
      <c r="K29" s="17">
        <v>10</v>
      </c>
      <c r="L29" s="18">
        <v>6292</v>
      </c>
      <c r="M29" s="17"/>
      <c r="N29" s="18"/>
      <c r="O29" s="17">
        <v>45</v>
      </c>
      <c r="P29" s="18">
        <v>13006</v>
      </c>
      <c r="Q29" s="17">
        <v>21</v>
      </c>
      <c r="R29" s="18">
        <v>7911</v>
      </c>
      <c r="S29" s="17"/>
      <c r="T29" s="18"/>
      <c r="U29" s="17">
        <f>SUM(C29,G29,K29,O29,Q29)</f>
        <v>167</v>
      </c>
      <c r="V29" s="18">
        <f>SUM(D29,H29,L29,P29,R29)</f>
        <v>55817.59</v>
      </c>
    </row>
    <row r="30" spans="1:22">
      <c r="A30" s="3">
        <v>27</v>
      </c>
      <c r="B30" s="19" t="s">
        <v>42</v>
      </c>
      <c r="C30" s="15">
        <v>247</v>
      </c>
      <c r="D30" s="16">
        <v>74929.36</v>
      </c>
      <c r="E30" s="17"/>
      <c r="F30" s="18"/>
      <c r="G30" s="17">
        <v>20</v>
      </c>
      <c r="H30" s="18">
        <v>10368</v>
      </c>
      <c r="I30" s="17"/>
      <c r="J30" s="18"/>
      <c r="K30" s="17">
        <v>9</v>
      </c>
      <c r="L30" s="18">
        <v>6642.9</v>
      </c>
      <c r="M30" s="17"/>
      <c r="N30" s="18"/>
      <c r="O30" s="17"/>
      <c r="P30" s="18"/>
      <c r="Q30" s="17">
        <v>36</v>
      </c>
      <c r="R30" s="18">
        <v>13672</v>
      </c>
      <c r="S30" s="17"/>
      <c r="T30" s="18"/>
      <c r="U30" s="17">
        <f>SUM(C30,G30,K30,Q30)</f>
        <v>312</v>
      </c>
      <c r="V30" s="18">
        <f>SUM(D30,H30,L30,R30)</f>
        <v>105612.26</v>
      </c>
    </row>
    <row r="31" spans="1:22">
      <c r="A31" s="3">
        <v>28</v>
      </c>
      <c r="B31" s="19" t="s">
        <v>43</v>
      </c>
      <c r="C31" s="15">
        <v>69</v>
      </c>
      <c r="D31" s="16">
        <v>21584.97</v>
      </c>
      <c r="E31" s="17"/>
      <c r="F31" s="18"/>
      <c r="G31" s="17"/>
      <c r="H31" s="18"/>
      <c r="I31" s="17"/>
      <c r="J31" s="18"/>
      <c r="K31" s="17">
        <v>2</v>
      </c>
      <c r="L31" s="18">
        <v>1524.6</v>
      </c>
      <c r="M31" s="17"/>
      <c r="N31" s="18"/>
      <c r="O31" s="17"/>
      <c r="P31" s="18"/>
      <c r="Q31" s="17"/>
      <c r="R31" s="18"/>
      <c r="S31" s="17"/>
      <c r="T31" s="18"/>
      <c r="U31" s="17">
        <f>SUM(C31,K31)</f>
        <v>71</v>
      </c>
      <c r="V31" s="18">
        <f>SUM(D31,L31)</f>
        <v>23109.57</v>
      </c>
    </row>
    <row r="32" spans="1:22">
      <c r="A32" s="3">
        <v>29</v>
      </c>
      <c r="B32" s="19" t="s">
        <v>44</v>
      </c>
      <c r="C32" s="15">
        <v>462</v>
      </c>
      <c r="D32" s="25">
        <v>147396.92000000001</v>
      </c>
      <c r="E32" s="17"/>
      <c r="F32" s="18"/>
      <c r="G32" s="17">
        <v>12</v>
      </c>
      <c r="H32" s="18">
        <v>5436</v>
      </c>
      <c r="I32" s="17"/>
      <c r="J32" s="18"/>
      <c r="K32" s="17">
        <v>30</v>
      </c>
      <c r="L32" s="18">
        <v>15367</v>
      </c>
      <c r="M32" s="17"/>
      <c r="N32" s="18"/>
      <c r="O32" s="17"/>
      <c r="P32" s="18"/>
      <c r="Q32" s="17"/>
      <c r="R32" s="18"/>
      <c r="S32" s="17"/>
      <c r="T32" s="18"/>
      <c r="U32" s="17">
        <f>SUM(C32,G32,K32)</f>
        <v>504</v>
      </c>
      <c r="V32" s="18">
        <f>SUM(D32,H32,L32)</f>
        <v>168199.92</v>
      </c>
    </row>
    <row r="33" spans="1:22">
      <c r="A33" s="4"/>
      <c r="B33" s="28" t="s">
        <v>14</v>
      </c>
      <c r="C33" s="23">
        <f t="shared" ref="C33:V33" si="1">SUM(C14:C32)</f>
        <v>5372</v>
      </c>
      <c r="D33" s="24">
        <f t="shared" si="1"/>
        <v>1750659.7899999998</v>
      </c>
      <c r="E33" s="23">
        <f t="shared" si="1"/>
        <v>0</v>
      </c>
      <c r="F33" s="24">
        <f t="shared" si="1"/>
        <v>0</v>
      </c>
      <c r="G33" s="23">
        <f t="shared" si="1"/>
        <v>96</v>
      </c>
      <c r="H33" s="24">
        <f t="shared" si="1"/>
        <v>47976</v>
      </c>
      <c r="I33" s="23">
        <f t="shared" si="1"/>
        <v>0</v>
      </c>
      <c r="J33" s="24">
        <f t="shared" si="1"/>
        <v>0</v>
      </c>
      <c r="K33" s="23">
        <f t="shared" si="1"/>
        <v>182</v>
      </c>
      <c r="L33" s="24">
        <f t="shared" si="1"/>
        <v>114453.90000000001</v>
      </c>
      <c r="M33" s="23">
        <f t="shared" si="1"/>
        <v>34</v>
      </c>
      <c r="N33" s="24">
        <f t="shared" si="1"/>
        <v>18054</v>
      </c>
      <c r="O33" s="23">
        <f t="shared" si="1"/>
        <v>476</v>
      </c>
      <c r="P33" s="24">
        <f t="shared" si="1"/>
        <v>169347</v>
      </c>
      <c r="Q33" s="23">
        <f t="shared" si="1"/>
        <v>482</v>
      </c>
      <c r="R33" s="24">
        <f t="shared" si="1"/>
        <v>183332</v>
      </c>
      <c r="S33" s="23">
        <f t="shared" si="1"/>
        <v>138</v>
      </c>
      <c r="T33" s="24">
        <f t="shared" si="1"/>
        <v>57118</v>
      </c>
      <c r="U33" s="23">
        <f t="shared" si="1"/>
        <v>6780</v>
      </c>
      <c r="V33" s="24">
        <f t="shared" si="1"/>
        <v>2340940.69</v>
      </c>
    </row>
    <row r="34" spans="1:22">
      <c r="A34" s="4"/>
      <c r="B34" s="29" t="s">
        <v>16</v>
      </c>
      <c r="C34" s="26">
        <f t="shared" ref="C34:U34" si="2">SUM(C13,C33)</f>
        <v>17538</v>
      </c>
      <c r="D34" s="27">
        <f t="shared" si="2"/>
        <v>5624839.9900000002</v>
      </c>
      <c r="E34" s="26">
        <f t="shared" si="2"/>
        <v>42</v>
      </c>
      <c r="F34" s="27">
        <f t="shared" si="2"/>
        <v>31148.04</v>
      </c>
      <c r="G34" s="26">
        <f t="shared" si="2"/>
        <v>301</v>
      </c>
      <c r="H34" s="27">
        <f t="shared" si="2"/>
        <v>137963</v>
      </c>
      <c r="I34" s="26">
        <f t="shared" si="2"/>
        <v>60</v>
      </c>
      <c r="J34" s="27">
        <f t="shared" si="2"/>
        <v>31200</v>
      </c>
      <c r="K34" s="26">
        <f t="shared" si="2"/>
        <v>555</v>
      </c>
      <c r="L34" s="27">
        <f t="shared" si="2"/>
        <v>357192</v>
      </c>
      <c r="M34" s="26">
        <f t="shared" si="2"/>
        <v>34</v>
      </c>
      <c r="N34" s="27">
        <f t="shared" si="2"/>
        <v>18054</v>
      </c>
      <c r="O34" s="26">
        <f t="shared" si="2"/>
        <v>930</v>
      </c>
      <c r="P34" s="27">
        <f t="shared" si="2"/>
        <v>377372</v>
      </c>
      <c r="Q34" s="26">
        <f t="shared" si="2"/>
        <v>2282</v>
      </c>
      <c r="R34" s="27">
        <f t="shared" si="2"/>
        <v>854258</v>
      </c>
      <c r="S34" s="26">
        <f t="shared" si="2"/>
        <v>506</v>
      </c>
      <c r="T34" s="27">
        <f t="shared" si="2"/>
        <v>316505</v>
      </c>
      <c r="U34" s="26">
        <f t="shared" si="2"/>
        <v>22248</v>
      </c>
      <c r="V34" s="27">
        <f>SUM(D34,F34,H34,J34,L34,N34,P34,R34,T34)</f>
        <v>7748532.0300000003</v>
      </c>
    </row>
  </sheetData>
  <mergeCells count="12">
    <mergeCell ref="U1:V1"/>
    <mergeCell ref="C1:D1"/>
    <mergeCell ref="B1:B2"/>
    <mergeCell ref="A1:A2"/>
    <mergeCell ref="E1:F1"/>
    <mergeCell ref="G1:H1"/>
    <mergeCell ref="I1:J1"/>
    <mergeCell ref="K1:L1"/>
    <mergeCell ref="M1:N1"/>
    <mergeCell ref="O1:P1"/>
    <mergeCell ref="Q1:R1"/>
    <mergeCell ref="S1:T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2019-12-27T11:53:42Z</dcterms:modified>
</cp:coreProperties>
</file>